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<sst xmlns="http://schemas.openxmlformats.org/spreadsheetml/2006/main" count="115" uniqueCount="115">
  <si>
    <t>Параметри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</si>
  <si>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</si>
  <si>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</si>
  <si>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</si>
  <si>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</si>
  <si>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</si>
  <si>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</si>
  <si>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І</t>
  </si>
  <si>
    <t>ІІ</t>
  </si>
  <si>
    <t>ІІІ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</si>
  <si>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</si>
  <si>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</si>
  <si>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</si>
  <si>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</si>
  <si>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</si>
  <si>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</si>
  <si>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</si>
  <si>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</si>
  <si>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</si>
  <si>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Рівень забезпеченості нормативно-правових аспектів діяльноста ПС</t>
  </si>
  <si>
    <t>1.2.Оптимальність обраних форм доведення інформації до керівників та практичних психологів (своєчасність, повнота).</t>
  </si>
  <si>
    <t>1.3.Рівень систематизації існуючої інформації.</t>
  </si>
  <si>
    <t>2.2.Розподіл функціональних обов’язків, його оптимальність</t>
  </si>
  <si>
    <t>2.3.Підпорядкованість, штат (кількість посад, кваліфікаційний рівень, вчені ступені).</t>
  </si>
  <si>
    <t>2.4.Забезпечення фахівцями ПС  закладів освіти відповідно до нормативів чисельності.</t>
  </si>
  <si>
    <t xml:space="preserve">2.5.Забезпечення працівників ПС закладів освіти кабінетами. </t>
  </si>
  <si>
    <t>3.1.Відповідність планування роботи чинному законодавству та положенню про ЦПП і СР та РМЦ.</t>
  </si>
  <si>
    <r>
      <t>3.2.Планування роботи на рік, місяць. Оптимальність змісту та діяльності у системі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Times New Roman"/>
        <family val="1"/>
      </rPr>
      <t>роботи.</t>
    </r>
  </si>
  <si>
    <t xml:space="preserve">3.4.Звіти про виконану роботу (аналіз діяльності психологічної служби району, статистичні звіти). </t>
  </si>
  <si>
    <t>4.1.Практичними психологами, соціальними педагогами ЗНЗ.</t>
  </si>
  <si>
    <t>4.2.Практичними психологами, соціальними педагогами ДНЗ.</t>
  </si>
  <si>
    <t>5.1.Наявність довідково-інформаційних документів, методичних матеріалів, картотеки, тестотеки  застосованих методик, комп'ютера, наочно-демонстративного та роздаткового матеріалу.</t>
  </si>
  <si>
    <t>5.2.Наявність сторінки на сайті, висвітлення  питання щодо діяльності ПС.</t>
  </si>
  <si>
    <t>5.3.Наявність і використання бібліотечного фонду.</t>
  </si>
  <si>
    <t>5.4.Організація підписки на журнали «Практична психологія та соціальна робота», «Обдарована дитина», інші.</t>
  </si>
  <si>
    <t>5.5.Рівень систематизації існуючої бази.</t>
  </si>
  <si>
    <t>6.1.Психологічна готовність дітей до школи.</t>
  </si>
  <si>
    <t>6.2.Психологічний супровід розвитку молодших школярів</t>
  </si>
  <si>
    <t>6.3.Здійснення моніторингу розвитку молодших школярів, які мають труднощі у навчанні.</t>
  </si>
  <si>
    <t>6.4.Адаптація першокласників до школи та п’ятикласників до предметного навчання.</t>
  </si>
  <si>
    <t>6.5.Діагностування пізнавальної сфери.</t>
  </si>
  <si>
    <t>6.6.Діагностування емоційної сфери.</t>
  </si>
  <si>
    <t>6.7.Діагностування мотиваційно-вольової сфери.</t>
  </si>
  <si>
    <t>6.8.Діагностування сфери міжособистісних відношень.</t>
  </si>
  <si>
    <t>6.9.Профілактична робота щодо дезадаптації учнів до середньої школи.</t>
  </si>
  <si>
    <t>2.Наявність оброблених результатів.</t>
  </si>
  <si>
    <t>3.Наявність банку даних обдарованих учнів.</t>
  </si>
  <si>
    <r>
      <t>6.11.Допомога у професійному та життєвому самовизначенню старшокласників</t>
    </r>
    <r>
      <rPr>
        <i/>
        <sz val="11"/>
        <color indexed="8"/>
        <rFont val="Times New Roman"/>
        <family val="1"/>
      </rPr>
      <t>.</t>
    </r>
  </si>
  <si>
    <t>6.12.Робота з батьками.</t>
  </si>
  <si>
    <t>6.13.Організація корекційної роботи за даними напрямками</t>
  </si>
  <si>
    <t>6.14.Наявність довідок щодо аналізу стану науково-методичного забезпечення
 діяльності практичних психологів закладів освіти.</t>
  </si>
  <si>
    <t xml:space="preserve">
 1.Наявність інструментарію щодо виявлення обдарованих.</t>
  </si>
  <si>
    <t>7.1.Національний план дій щодо реалізації Конвенції ООН про права дитини.</t>
  </si>
  <si>
    <t>7.2.«Репродуктивне здоров’я нації» на період до 2016 року.</t>
  </si>
  <si>
    <t>7.3.Сприяння просвітницькій роботі «Рівний-рівному» серед молоді України.</t>
  </si>
  <si>
    <t>7.4.Соціальна програма «Молодь України».</t>
  </si>
  <si>
    <t>7.5. «Програма забезпечення профілактики ВІЛ інфекції, лікування, догляду та підтримки ВІЛ-інфікованих і хворих на СНІД» на 2009-2013 роки.</t>
  </si>
  <si>
    <t>7.6. Апробація програми «Сімейна розмова».</t>
  </si>
  <si>
    <t>7.7.Регіональні програми.</t>
  </si>
  <si>
    <t>8.1.Організація роботи з дітьми групи «ризику».</t>
  </si>
  <si>
    <t>8.2.Орієнтування на здоровий спосіб життя.</t>
  </si>
  <si>
    <t>9.1.Наявність наказів та рішень  МОНМС.</t>
  </si>
  <si>
    <t>10.1.Наявність соціально-психологічних програм.</t>
  </si>
  <si>
    <t>10.2.Наявність розроблених навчальних технологій.</t>
  </si>
  <si>
    <t>10.3.Наявність авторських програм.</t>
  </si>
  <si>
    <t>10.4.Наявність і своєчасне оновлення банку передового досвіду роботи.</t>
  </si>
  <si>
    <t>11.1.Матеріали з організації атестації (накази, протоколи вивчення діяльності,   перспективний план проходження атестації).</t>
  </si>
  <si>
    <t>11.2.Курсове підвищення кваліфікації (перспективний план проходження курсів підвищення кваліфікації).</t>
  </si>
  <si>
    <t>11.3.Навчання в міжкурсовий період (самоосвіта, відвідування семінарів, участь у виставці-ярмарку).</t>
  </si>
  <si>
    <t>12.1.Планування роботи МО.</t>
  </si>
  <si>
    <t>13.1.Наявність положення про роботу творчих груп.</t>
  </si>
  <si>
    <t>13.2.Відображення системності в плані  роботи творчих груп.</t>
  </si>
  <si>
    <t xml:space="preserve">13.3.Наявність протоколів засідань. </t>
  </si>
  <si>
    <t>13.4.Звіти за підсумками роботи творчих груп.</t>
  </si>
  <si>
    <t>13.5.Наявність кінцевого продукту діяльності творчої групи.</t>
  </si>
  <si>
    <t>Рівень розвитку психологічної служби</t>
  </si>
  <si>
    <t>Рівень організації ведення ділової документації, планування роботи</t>
  </si>
  <si>
    <t>Рівень організації роботи з різними категоріями</t>
  </si>
  <si>
    <t>Рівень інформаційного забезпечення діяльності ПС</t>
  </si>
  <si>
    <t>Рівень організації роботи за державними та регіональними програмами</t>
  </si>
  <si>
    <t>Рівень здійснення допомоги в організації виховної роботи</t>
  </si>
  <si>
    <t>Рівень організації експерементально-дослідницької діяльності</t>
  </si>
  <si>
    <t>Рівень організації висвітлення передового досвіду роботи</t>
  </si>
  <si>
    <t>Рівень організації роботи з керівниками МО</t>
  </si>
  <si>
    <t>Рівень організації роботи творчих груп</t>
  </si>
  <si>
    <t>Рівень діяльності методистів з психологічних служб</t>
  </si>
  <si>
    <t xml:space="preserve">1.1.Наявність законодавчих та нормативних документів (Закон України «Про освіту», «Положення про психологічну службу системи освіти України», «Про внесення змін до Положення...» (Наказ № 616, 2009 р.), Типове положення про центри практичної психології і соціальної роботи, Декларація прав дитини, Етичний кодекс психолога). </t>
  </si>
  <si>
    <t>2.1. Наявністьструктурних підрозділів (телефон довіри, консультпункти, ін.).</t>
  </si>
  <si>
    <t>Рівень діяльності щодо здійсненя методичного супроводу напрямків роботи</t>
  </si>
  <si>
    <t xml:space="preserve"> Протокол визначення рівня науково-методичного забезпечення діяльності  методистів з психологічних служб управлінь освіти адміністрації районів ( складено відповідно до листа МОНу № 1/9-352 від 27.08.2000)</t>
  </si>
  <si>
    <t>2.6.Здійснення моніторингу розвитку  психологічної служби.</t>
  </si>
  <si>
    <t xml:space="preserve">3.3.Наявність журналу реєстрації індивідуальних консультацій. </t>
  </si>
  <si>
    <t>3.5.Доцільність використання робочого часу, наявність режима роботи методистів, затверджений керівником.</t>
  </si>
  <si>
    <t xml:space="preserve">8.3.Організація роботи з попередження суїцидальної поведінки. </t>
  </si>
  <si>
    <t>8.4.Організація роботи з профілактики та подолання явищ жорстокості, насильства, злочинності, правопорушень.</t>
  </si>
  <si>
    <t>8.5.Організація роботи з дітьми трудових мігрантів.</t>
  </si>
  <si>
    <t>9.2.Організація роботи:тема, предмет, об’єкт дослідження, задіяні заклади, результати експериментально-дослідницької діяльності.</t>
  </si>
  <si>
    <t>12.2.Організація роботи з молодими спеціалістами (наявність банку даних у кадровому складі, організація консультативної роботи, ШМП).</t>
  </si>
  <si>
    <t>Рівень організації  підвищення фахової компетентності  спеціалістів</t>
  </si>
  <si>
    <r>
      <t xml:space="preserve"> "Ступінь виявлення показника"</t>
    </r>
    <r>
      <rPr>
        <sz val="12"/>
        <color indexed="8"/>
        <rFont val="Times New Roman"/>
        <family val="1"/>
      </rPr>
      <t xml:space="preserve"> визначається цифровим значенням від 0 до 1, а саме:</t>
    </r>
  </si>
  <si>
    <r>
      <t xml:space="preserve">0 </t>
    </r>
    <r>
      <rPr>
        <sz val="12"/>
        <color indexed="8"/>
        <rFont val="Times New Roman"/>
        <family val="1"/>
      </rPr>
      <t>- показник практично не виявляється;</t>
    </r>
  </si>
  <si>
    <r>
      <t xml:space="preserve">0,25 </t>
    </r>
    <r>
      <rPr>
        <sz val="12"/>
        <color indexed="8"/>
        <rFont val="Times New Roman"/>
        <family val="1"/>
      </rPr>
      <t>-  виявляється менш ніж на половину висунутих вимог;</t>
    </r>
  </si>
  <si>
    <r>
      <t xml:space="preserve">0,5 </t>
    </r>
    <r>
      <rPr>
        <sz val="12"/>
        <color indexed="8"/>
        <rFont val="Times New Roman"/>
        <family val="1"/>
      </rPr>
      <t>-виявляється на половину висунутих вимог;</t>
    </r>
  </si>
  <si>
    <r>
      <t xml:space="preserve">0,75 </t>
    </r>
    <r>
      <rPr>
        <sz val="12"/>
        <color indexed="8"/>
        <rFont val="Times New Roman"/>
        <family val="1"/>
      </rPr>
      <t>-  виявляється більш, ніж на половину висунутих вимог, але менш, ніж на 75%;</t>
    </r>
  </si>
  <si>
    <r>
      <t xml:space="preserve">1 </t>
    </r>
    <r>
      <rPr>
        <sz val="12"/>
        <color indexed="8"/>
        <rFont val="Times New Roman"/>
        <family val="1"/>
      </rPr>
      <t>-  виявляється більш, ніж на 75% висунутих вимог.</t>
    </r>
  </si>
  <si>
    <t xml:space="preserve"> </t>
  </si>
  <si>
    <r>
      <t>"</t>
    </r>
    <r>
      <rPr>
        <b/>
        <sz val="12"/>
        <color indexed="8"/>
        <rFont val="Times New Roman"/>
        <family val="1"/>
      </rPr>
      <t>Часткова оцінка показника"</t>
    </r>
    <r>
      <rPr>
        <sz val="12"/>
        <color indexed="8"/>
        <rFont val="Times New Roman"/>
        <family val="1"/>
      </rPr>
      <t xml:space="preserve"> визначається як добуток</t>
    </r>
    <r>
      <rPr>
        <b/>
        <sz val="12"/>
        <color indexed="8"/>
        <rFont val="Times New Roman"/>
        <family val="1"/>
      </rPr>
      <t xml:space="preserve"> "вагомості" </t>
    </r>
    <r>
      <rPr>
        <sz val="12"/>
        <color indexed="8"/>
        <rFont val="Times New Roman"/>
        <family val="1"/>
      </rPr>
      <t>та</t>
    </r>
    <r>
      <rPr>
        <b/>
        <sz val="12"/>
        <color indexed="8"/>
        <rFont val="Times New Roman"/>
        <family val="1"/>
      </rPr>
      <t xml:space="preserve"> "ступеня виявлення даного</t>
    </r>
  </si>
  <si>
    <r>
      <t xml:space="preserve"> показника".</t>
    </r>
    <r>
      <rPr>
        <sz val="12"/>
        <color indexed="8"/>
        <rFont val="Times New Roman"/>
        <family val="1"/>
      </rPr>
      <t xml:space="preserve">    </t>
    </r>
  </si>
  <si>
    <t xml:space="preserve">       </t>
  </si>
  <si>
    <r>
      <t>"</t>
    </r>
    <r>
      <rPr>
        <b/>
        <sz val="12"/>
        <color indexed="8"/>
        <rFont val="Times New Roman"/>
        <family val="1"/>
      </rPr>
      <t>Часткова оцінка параметра"</t>
    </r>
    <r>
      <rPr>
        <sz val="12"/>
        <color indexed="8"/>
        <rFont val="Times New Roman"/>
        <family val="1"/>
      </rPr>
      <t xml:space="preserve"> визначається як добуток суми значень </t>
    </r>
    <r>
      <rPr>
        <b/>
        <sz val="12"/>
        <color indexed="8"/>
        <rFont val="Times New Roman"/>
        <family val="1"/>
      </rPr>
      <t>"часткової оцінки всіх показників"</t>
    </r>
    <r>
      <rPr>
        <sz val="12"/>
        <color indexed="8"/>
        <rFont val="Times New Roman"/>
        <family val="1"/>
      </rPr>
      <t xml:space="preserve"> даного параметра та його </t>
    </r>
    <r>
      <rPr>
        <b/>
        <sz val="12"/>
        <color indexed="8"/>
        <rFont val="Times New Roman"/>
        <family val="1"/>
      </rPr>
      <t>"ваги"</t>
    </r>
    <r>
      <rPr>
        <sz val="12"/>
        <color indexed="8"/>
        <rFont val="Times New Roman"/>
        <family val="1"/>
      </rPr>
      <t xml:space="preserve">      </t>
    </r>
  </si>
  <si>
    <t>Дата заповнення протоколу   «_____»  _______________ 200__ року</t>
  </si>
  <si>
    <t>Підпис експерта       _________________   /_______________________/</t>
  </si>
  <si>
    <t xml:space="preserve">                                       (підпис)                                         (П.І.Б.)</t>
  </si>
  <si>
    <t>Ознайомлений, директор закладу освіти   _____________           ___________________</t>
  </si>
  <si>
    <t xml:space="preserve">                                                                      (підпис)                                         (П.І.Б.)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</si>
</sst>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C1">
      <selection activeCell="H78" sqref="H78"/>
    </sheetView>
  </sheetViews>
  <sheetFormatPr defaultColWidth="9.140625" defaultRowHeight="15"/>
  <cols>
    <col min="1" max="1" width="4.140625" style="3" customWidth="1"/>
    <col min="2" max="2" width="17.8515625" style="0" customWidth="1"/>
    <col min="3" max="3" width="6.421875" style="0" customWidth="1"/>
    <col min="4" max="4" width="82.57421875" style="0" customWidth="1"/>
    <col min="5" max="5" width="11.140625" style="0" customWidth="1"/>
    <col min="6" max="6" width="10.7109375" style="0" customWidth="1"/>
    <col min="7" max="7" width="10.140625" style="0" customWidth="1"/>
    <col min="8" max="8" width="12.00390625" style="0" customWidth="1"/>
  </cols>
  <sheetData>
    <row r="1" spans="1:8" ht="15.75">
      <c r="A1" s="48" t="s">
        <v>89</v>
      </c>
      <c r="B1" s="49"/>
      <c r="C1" s="49"/>
      <c r="D1" s="49"/>
      <c r="E1" s="49"/>
      <c r="F1" s="49"/>
      <c r="G1" s="49"/>
      <c r="H1" s="50"/>
    </row>
    <row r="2" spans="1:8" s="6" customFormat="1" ht="60">
      <c r="A2" s="4"/>
      <c r="B2" s="4" t="s">
        <v>0</v>
      </c>
      <c r="C2" s="4" t="s">
        <v>1</v>
      </c>
      <c r="D2" s="4" t="s">
        <v>2</v>
      </c>
      <c r="E2" s="4" t="s">
        <v>3</v>
      </c>
      <c r="F2" s="8" t="s">
        <v>4</v>
      </c>
      <c r="G2" s="5" t="s">
        <v>5</v>
      </c>
      <c r="H2" s="5" t="s">
        <v>6</v>
      </c>
    </row>
    <row r="3" spans="1:8" ht="61.5" customHeight="1">
      <c r="A3" s="51" t="s">
        <v>7</v>
      </c>
      <c r="B3" s="40" t="s">
        <v>19</v>
      </c>
      <c r="C3" s="51">
        <v>0.04</v>
      </c>
      <c r="D3" s="12" t="s">
        <v>86</v>
      </c>
      <c r="E3" s="7">
        <v>0.3</v>
      </c>
      <c r="F3" s="16">
        <v>1</v>
      </c>
      <c r="G3" s="9">
        <f aca="true" t="shared" si="0" ref="G3:G23">E3*F3</f>
        <v>0.3</v>
      </c>
      <c r="H3" s="33">
        <f>(G3+G4+G5)/25</f>
        <v>0.04</v>
      </c>
    </row>
    <row r="4" spans="1:8" ht="33" customHeight="1">
      <c r="A4" s="52"/>
      <c r="B4" s="46"/>
      <c r="C4" s="52"/>
      <c r="D4" s="13" t="s">
        <v>20</v>
      </c>
      <c r="E4" s="7">
        <v>0.5</v>
      </c>
      <c r="F4" s="16">
        <v>1</v>
      </c>
      <c r="G4" s="9">
        <f t="shared" si="0"/>
        <v>0.5</v>
      </c>
      <c r="H4" s="31"/>
    </row>
    <row r="5" spans="1:8" ht="15">
      <c r="A5" s="52"/>
      <c r="B5" s="46"/>
      <c r="C5" s="52"/>
      <c r="D5" s="14" t="s">
        <v>21</v>
      </c>
      <c r="E5" s="7">
        <v>0.2</v>
      </c>
      <c r="F5" s="16">
        <v>1</v>
      </c>
      <c r="G5" s="9">
        <f t="shared" si="0"/>
        <v>0.2</v>
      </c>
      <c r="H5" s="32"/>
    </row>
    <row r="6" spans="1:8" ht="18" customHeight="1">
      <c r="A6" s="43" t="s">
        <v>8</v>
      </c>
      <c r="B6" s="40" t="s">
        <v>75</v>
      </c>
      <c r="C6" s="43">
        <v>0.07</v>
      </c>
      <c r="D6" s="15" t="s">
        <v>87</v>
      </c>
      <c r="E6" s="2">
        <v>0.1</v>
      </c>
      <c r="F6" s="17">
        <v>1</v>
      </c>
      <c r="G6" s="9">
        <f t="shared" si="0"/>
        <v>0.1</v>
      </c>
      <c r="H6" s="33">
        <f>(G6+G7+G8+G9+G10+G11)/14</f>
        <v>0.07142857142857142</v>
      </c>
    </row>
    <row r="7" spans="1:8" ht="15.75" customHeight="1">
      <c r="A7" s="44"/>
      <c r="B7" s="41"/>
      <c r="C7" s="44"/>
      <c r="D7" s="12" t="s">
        <v>22</v>
      </c>
      <c r="E7" s="2">
        <v>0.15</v>
      </c>
      <c r="F7" s="17">
        <v>1</v>
      </c>
      <c r="G7" s="9">
        <f t="shared" si="0"/>
        <v>0.15</v>
      </c>
      <c r="H7" s="31"/>
    </row>
    <row r="8" spans="1:8" ht="24.75" customHeight="1">
      <c r="A8" s="44"/>
      <c r="B8" s="41"/>
      <c r="C8" s="44"/>
      <c r="D8" s="14" t="s">
        <v>23</v>
      </c>
      <c r="E8" s="2">
        <v>0.3</v>
      </c>
      <c r="F8" s="17">
        <v>1</v>
      </c>
      <c r="G8" s="9">
        <f t="shared" si="0"/>
        <v>0.3</v>
      </c>
      <c r="H8" s="31"/>
    </row>
    <row r="9" spans="1:8" ht="23.25" customHeight="1">
      <c r="A9" s="44"/>
      <c r="B9" s="41"/>
      <c r="C9" s="44"/>
      <c r="D9" s="14" t="s">
        <v>24</v>
      </c>
      <c r="E9" s="2">
        <v>0.2</v>
      </c>
      <c r="F9" s="17">
        <v>1</v>
      </c>
      <c r="G9" s="9">
        <f t="shared" si="0"/>
        <v>0.2</v>
      </c>
      <c r="H9" s="31"/>
    </row>
    <row r="10" spans="1:8" ht="21" customHeight="1">
      <c r="A10" s="44"/>
      <c r="B10" s="41"/>
      <c r="C10" s="44"/>
      <c r="D10" s="14" t="s">
        <v>25</v>
      </c>
      <c r="E10" s="2">
        <v>0.05</v>
      </c>
      <c r="F10" s="17">
        <v>1</v>
      </c>
      <c r="G10" s="9">
        <f t="shared" si="0"/>
        <v>0.05</v>
      </c>
      <c r="H10" s="31"/>
    </row>
    <row r="11" spans="1:8" ht="18.75" customHeight="1">
      <c r="A11" s="45"/>
      <c r="B11" s="42"/>
      <c r="C11" s="45"/>
      <c r="D11" s="14" t="s">
        <v>90</v>
      </c>
      <c r="E11" s="2">
        <v>0.2</v>
      </c>
      <c r="F11" s="17">
        <v>1</v>
      </c>
      <c r="G11" s="9">
        <f t="shared" si="0"/>
        <v>0.2</v>
      </c>
      <c r="H11" s="32"/>
    </row>
    <row r="12" spans="1:8" ht="27" customHeight="1">
      <c r="A12" s="43" t="s">
        <v>9</v>
      </c>
      <c r="B12" s="58" t="s">
        <v>76</v>
      </c>
      <c r="C12" s="43">
        <v>0.06</v>
      </c>
      <c r="D12" s="12" t="s">
        <v>26</v>
      </c>
      <c r="E12" s="2">
        <v>0.2</v>
      </c>
      <c r="F12" s="17">
        <v>1</v>
      </c>
      <c r="G12" s="9">
        <f t="shared" si="0"/>
        <v>0.2</v>
      </c>
      <c r="H12" s="33">
        <f>(G12+G13+G14+G15+G16)/17</f>
        <v>0.058823529411764705</v>
      </c>
    </row>
    <row r="13" spans="1:8" ht="18" customHeight="1">
      <c r="A13" s="44"/>
      <c r="B13" s="59"/>
      <c r="C13" s="44"/>
      <c r="D13" s="14" t="s">
        <v>27</v>
      </c>
      <c r="E13" s="2">
        <v>0.3</v>
      </c>
      <c r="F13" s="17">
        <v>1</v>
      </c>
      <c r="G13" s="9">
        <f t="shared" si="0"/>
        <v>0.3</v>
      </c>
      <c r="H13" s="31"/>
    </row>
    <row r="14" spans="1:8" ht="25.5" customHeight="1">
      <c r="A14" s="44"/>
      <c r="B14" s="59"/>
      <c r="C14" s="44"/>
      <c r="D14" s="14" t="s">
        <v>91</v>
      </c>
      <c r="E14" s="2">
        <v>0.15</v>
      </c>
      <c r="F14" s="17">
        <v>1</v>
      </c>
      <c r="G14" s="9">
        <f t="shared" si="0"/>
        <v>0.15</v>
      </c>
      <c r="H14" s="31"/>
    </row>
    <row r="15" spans="1:8" ht="28.5" customHeight="1">
      <c r="A15" s="44"/>
      <c r="B15" s="59"/>
      <c r="C15" s="44"/>
      <c r="D15" s="12" t="s">
        <v>28</v>
      </c>
      <c r="E15" s="2">
        <v>0.25</v>
      </c>
      <c r="F15" s="17">
        <v>1</v>
      </c>
      <c r="G15" s="9">
        <f t="shared" si="0"/>
        <v>0.25</v>
      </c>
      <c r="H15" s="31"/>
    </row>
    <row r="16" spans="1:8" ht="21" customHeight="1">
      <c r="A16" s="44"/>
      <c r="B16" s="59"/>
      <c r="C16" s="44"/>
      <c r="D16" s="14" t="s">
        <v>92</v>
      </c>
      <c r="E16" s="2">
        <v>0.1</v>
      </c>
      <c r="F16" s="17">
        <v>1</v>
      </c>
      <c r="G16" s="9">
        <f t="shared" si="0"/>
        <v>0.1</v>
      </c>
      <c r="H16" s="32"/>
    </row>
    <row r="17" spans="1:8" ht="27.75" customHeight="1">
      <c r="A17" s="43" t="s">
        <v>10</v>
      </c>
      <c r="B17" s="58" t="s">
        <v>77</v>
      </c>
      <c r="C17" s="43">
        <v>0.04</v>
      </c>
      <c r="D17" s="14" t="s">
        <v>29</v>
      </c>
      <c r="E17" s="2">
        <v>0.5</v>
      </c>
      <c r="F17" s="17">
        <v>1</v>
      </c>
      <c r="G17" s="9">
        <f t="shared" si="0"/>
        <v>0.5</v>
      </c>
      <c r="H17" s="33">
        <f>(G17+G18)/25</f>
        <v>0.04</v>
      </c>
    </row>
    <row r="18" spans="1:8" ht="45.75" customHeight="1">
      <c r="A18" s="44"/>
      <c r="B18" s="59"/>
      <c r="C18" s="44"/>
      <c r="D18" s="14" t="s">
        <v>30</v>
      </c>
      <c r="E18" s="2">
        <v>0.5</v>
      </c>
      <c r="F18" s="17">
        <v>1</v>
      </c>
      <c r="G18" s="9">
        <f t="shared" si="0"/>
        <v>0.5</v>
      </c>
      <c r="H18" s="32"/>
    </row>
    <row r="19" spans="1:8" ht="48.75" customHeight="1">
      <c r="A19" s="43" t="s">
        <v>11</v>
      </c>
      <c r="B19" s="58" t="s">
        <v>78</v>
      </c>
      <c r="C19" s="43">
        <v>0.03</v>
      </c>
      <c r="D19" s="12" t="s">
        <v>31</v>
      </c>
      <c r="E19" s="2">
        <v>0.2</v>
      </c>
      <c r="F19" s="17">
        <v>1</v>
      </c>
      <c r="G19" s="9">
        <f t="shared" si="0"/>
        <v>0.2</v>
      </c>
      <c r="H19" s="28">
        <f>(G19+G20+G21+G22+G23)/33</f>
        <v>0.030303030303030304</v>
      </c>
    </row>
    <row r="20" spans="1:8" ht="20.25" customHeight="1">
      <c r="A20" s="44"/>
      <c r="B20" s="60"/>
      <c r="C20" s="44"/>
      <c r="D20" s="14" t="s">
        <v>32</v>
      </c>
      <c r="E20" s="2">
        <v>0.4</v>
      </c>
      <c r="F20" s="17">
        <v>1</v>
      </c>
      <c r="G20" s="9">
        <f t="shared" si="0"/>
        <v>0.4</v>
      </c>
      <c r="H20" s="29"/>
    </row>
    <row r="21" spans="1:8" ht="18.75" customHeight="1">
      <c r="A21" s="44"/>
      <c r="B21" s="60"/>
      <c r="C21" s="44"/>
      <c r="D21" s="14" t="s">
        <v>33</v>
      </c>
      <c r="E21" s="2">
        <v>0.1</v>
      </c>
      <c r="F21" s="17">
        <v>1</v>
      </c>
      <c r="G21" s="9">
        <f t="shared" si="0"/>
        <v>0.1</v>
      </c>
      <c r="H21" s="29"/>
    </row>
    <row r="22" spans="1:8" ht="28.5" customHeight="1">
      <c r="A22" s="44"/>
      <c r="B22" s="60"/>
      <c r="C22" s="44"/>
      <c r="D22" s="12" t="s">
        <v>34</v>
      </c>
      <c r="E22" s="2">
        <v>0.25</v>
      </c>
      <c r="F22" s="17">
        <v>1</v>
      </c>
      <c r="G22" s="9">
        <f t="shared" si="0"/>
        <v>0.25</v>
      </c>
      <c r="H22" s="29"/>
    </row>
    <row r="23" spans="1:8" ht="12.75" customHeight="1">
      <c r="A23" s="45"/>
      <c r="B23" s="61"/>
      <c r="C23" s="45"/>
      <c r="D23" s="14" t="s">
        <v>35</v>
      </c>
      <c r="E23" s="2">
        <v>0.05</v>
      </c>
      <c r="F23" s="17">
        <v>1</v>
      </c>
      <c r="G23" s="9">
        <f t="shared" si="0"/>
        <v>0.05</v>
      </c>
      <c r="H23" s="30"/>
    </row>
    <row r="24" spans="1:8" ht="15" customHeight="1">
      <c r="A24" s="44"/>
      <c r="B24" s="40" t="s">
        <v>88</v>
      </c>
      <c r="C24" s="44">
        <v>0.12</v>
      </c>
      <c r="D24" s="14" t="s">
        <v>36</v>
      </c>
      <c r="E24" s="2">
        <v>0.1</v>
      </c>
      <c r="F24" s="17">
        <v>1</v>
      </c>
      <c r="G24" s="9">
        <f aca="true" t="shared" si="1" ref="G24:G67">E24*F24</f>
        <v>0.1</v>
      </c>
      <c r="H24" s="31">
        <f>(G24+G25+G26+G27+G28+G29+G30+G31+G32+G33+G34+G35+G36+G37+G38+G39)/8.5</f>
        <v>0.11764705882352944</v>
      </c>
    </row>
    <row r="25" spans="1:8" ht="15" customHeight="1">
      <c r="A25" s="44"/>
      <c r="B25" s="41"/>
      <c r="C25" s="44"/>
      <c r="D25" s="14" t="s">
        <v>37</v>
      </c>
      <c r="E25" s="2">
        <v>0.03</v>
      </c>
      <c r="F25" s="17">
        <v>1</v>
      </c>
      <c r="G25" s="9">
        <f t="shared" si="1"/>
        <v>0.03</v>
      </c>
      <c r="H25" s="31"/>
    </row>
    <row r="26" spans="1:8" ht="15" customHeight="1">
      <c r="A26" s="44"/>
      <c r="B26" s="41"/>
      <c r="C26" s="44"/>
      <c r="D26" s="14" t="s">
        <v>38</v>
      </c>
      <c r="E26" s="2">
        <v>0.04</v>
      </c>
      <c r="F26" s="17">
        <v>1</v>
      </c>
      <c r="G26" s="9">
        <f t="shared" si="1"/>
        <v>0.04</v>
      </c>
      <c r="H26" s="31"/>
    </row>
    <row r="27" spans="1:8" ht="15" customHeight="1">
      <c r="A27" s="44"/>
      <c r="B27" s="41"/>
      <c r="C27" s="44"/>
      <c r="D27" s="14" t="s">
        <v>39</v>
      </c>
      <c r="E27" s="2">
        <v>0.1</v>
      </c>
      <c r="F27" s="17">
        <v>1</v>
      </c>
      <c r="G27" s="9">
        <f t="shared" si="1"/>
        <v>0.1</v>
      </c>
      <c r="H27" s="31"/>
    </row>
    <row r="28" spans="1:8" ht="20.25" customHeight="1">
      <c r="A28" s="44"/>
      <c r="B28" s="41"/>
      <c r="C28" s="44"/>
      <c r="D28" s="14" t="s">
        <v>40</v>
      </c>
      <c r="E28" s="2">
        <v>0.03</v>
      </c>
      <c r="F28" s="17">
        <v>1</v>
      </c>
      <c r="G28" s="9">
        <f t="shared" si="1"/>
        <v>0.03</v>
      </c>
      <c r="H28" s="31"/>
    </row>
    <row r="29" spans="1:8" ht="15" customHeight="1">
      <c r="A29" s="44"/>
      <c r="B29" s="41"/>
      <c r="C29" s="44"/>
      <c r="D29" s="14" t="s">
        <v>41</v>
      </c>
      <c r="E29" s="2">
        <v>0.06</v>
      </c>
      <c r="F29" s="17">
        <v>1</v>
      </c>
      <c r="G29" s="9">
        <f t="shared" si="1"/>
        <v>0.06</v>
      </c>
      <c r="H29" s="31"/>
    </row>
    <row r="30" spans="1:8" ht="15" customHeight="1">
      <c r="A30" s="44"/>
      <c r="B30" s="41"/>
      <c r="C30" s="44"/>
      <c r="D30" s="14" t="s">
        <v>42</v>
      </c>
      <c r="E30" s="2">
        <v>0.04</v>
      </c>
      <c r="F30" s="17">
        <v>1</v>
      </c>
      <c r="G30" s="9">
        <f t="shared" si="1"/>
        <v>0.04</v>
      </c>
      <c r="H30" s="31"/>
    </row>
    <row r="31" spans="1:8" ht="18" customHeight="1">
      <c r="A31" s="44"/>
      <c r="B31" s="41"/>
      <c r="C31" s="44"/>
      <c r="D31" s="14" t="s">
        <v>43</v>
      </c>
      <c r="E31" s="2">
        <v>0.05</v>
      </c>
      <c r="F31" s="17">
        <v>1</v>
      </c>
      <c r="G31" s="9">
        <f t="shared" si="1"/>
        <v>0.05</v>
      </c>
      <c r="H31" s="31"/>
    </row>
    <row r="32" spans="1:8" ht="17.25" customHeight="1">
      <c r="A32" s="44"/>
      <c r="B32" s="41"/>
      <c r="C32" s="44"/>
      <c r="D32" s="14" t="s">
        <v>44</v>
      </c>
      <c r="E32" s="2">
        <v>0.05</v>
      </c>
      <c r="F32" s="17">
        <v>1</v>
      </c>
      <c r="G32" s="9">
        <f t="shared" si="1"/>
        <v>0.05</v>
      </c>
      <c r="H32" s="31"/>
    </row>
    <row r="33" spans="1:8" ht="18" customHeight="1">
      <c r="A33" s="44"/>
      <c r="B33" s="41"/>
      <c r="C33" s="44"/>
      <c r="D33" s="12" t="s">
        <v>51</v>
      </c>
      <c r="E33" s="2">
        <v>0.03</v>
      </c>
      <c r="F33" s="17">
        <v>1</v>
      </c>
      <c r="G33" s="9">
        <f t="shared" si="1"/>
        <v>0.03</v>
      </c>
      <c r="H33" s="31"/>
    </row>
    <row r="34" spans="1:8" ht="15" customHeight="1">
      <c r="A34" s="44"/>
      <c r="B34" s="41"/>
      <c r="C34" s="44"/>
      <c r="D34" s="14" t="s">
        <v>45</v>
      </c>
      <c r="E34" s="2">
        <v>0.07</v>
      </c>
      <c r="F34" s="17">
        <v>1</v>
      </c>
      <c r="G34" s="9">
        <f t="shared" si="1"/>
        <v>0.07</v>
      </c>
      <c r="H34" s="31"/>
    </row>
    <row r="35" spans="1:8" ht="15" customHeight="1">
      <c r="A35" s="44"/>
      <c r="B35" s="41"/>
      <c r="C35" s="44"/>
      <c r="D35" s="14" t="s">
        <v>46</v>
      </c>
      <c r="E35" s="2">
        <v>0.05</v>
      </c>
      <c r="F35" s="17">
        <v>1</v>
      </c>
      <c r="G35" s="9">
        <f t="shared" si="1"/>
        <v>0.05</v>
      </c>
      <c r="H35" s="31"/>
    </row>
    <row r="36" spans="1:8" ht="15" customHeight="1">
      <c r="A36" s="44"/>
      <c r="B36" s="41"/>
      <c r="C36" s="44"/>
      <c r="D36" s="14" t="s">
        <v>47</v>
      </c>
      <c r="E36" s="2">
        <v>0.2</v>
      </c>
      <c r="F36" s="17">
        <v>1</v>
      </c>
      <c r="G36" s="9">
        <f t="shared" si="1"/>
        <v>0.2</v>
      </c>
      <c r="H36" s="31"/>
    </row>
    <row r="37" spans="1:8" ht="15" customHeight="1">
      <c r="A37" s="44"/>
      <c r="B37" s="41"/>
      <c r="C37" s="44"/>
      <c r="D37" s="14" t="s">
        <v>48</v>
      </c>
      <c r="E37" s="2">
        <v>0.04</v>
      </c>
      <c r="F37" s="17">
        <v>1</v>
      </c>
      <c r="G37" s="9">
        <f t="shared" si="1"/>
        <v>0.04</v>
      </c>
      <c r="H37" s="31"/>
    </row>
    <row r="38" spans="1:8" ht="15" customHeight="1">
      <c r="A38" s="44"/>
      <c r="B38" s="41"/>
      <c r="C38" s="44"/>
      <c r="D38" s="14" t="s">
        <v>49</v>
      </c>
      <c r="E38" s="2">
        <v>0.05</v>
      </c>
      <c r="F38" s="17">
        <v>1</v>
      </c>
      <c r="G38" s="9">
        <f t="shared" si="1"/>
        <v>0.05</v>
      </c>
      <c r="H38" s="31"/>
    </row>
    <row r="39" spans="1:8" ht="34.5" customHeight="1">
      <c r="A39" s="45"/>
      <c r="B39" s="42"/>
      <c r="C39" s="45"/>
      <c r="D39" s="12" t="s">
        <v>50</v>
      </c>
      <c r="E39" s="2">
        <v>0.06</v>
      </c>
      <c r="F39" s="17">
        <v>1</v>
      </c>
      <c r="G39" s="9">
        <f t="shared" si="1"/>
        <v>0.06</v>
      </c>
      <c r="H39" s="32"/>
    </row>
    <row r="40" spans="1:8" ht="16.5" customHeight="1">
      <c r="A40" s="56" t="s">
        <v>12</v>
      </c>
      <c r="B40" s="57" t="s">
        <v>79</v>
      </c>
      <c r="C40" s="56">
        <v>0.2</v>
      </c>
      <c r="D40" s="14" t="s">
        <v>52</v>
      </c>
      <c r="E40" s="2">
        <v>0.1</v>
      </c>
      <c r="F40" s="17">
        <v>1</v>
      </c>
      <c r="G40" s="9">
        <f t="shared" si="1"/>
        <v>0.1</v>
      </c>
      <c r="H40" s="33">
        <f>(G40+G41+G42+G43+G44+G45+G46)/5</f>
        <v>0.2</v>
      </c>
    </row>
    <row r="41" spans="1:8" ht="18" customHeight="1">
      <c r="A41" s="56"/>
      <c r="B41" s="57"/>
      <c r="C41" s="56"/>
      <c r="D41" s="14" t="s">
        <v>53</v>
      </c>
      <c r="E41" s="2">
        <v>0.1</v>
      </c>
      <c r="F41" s="17">
        <v>1</v>
      </c>
      <c r="G41" s="9">
        <f t="shared" si="1"/>
        <v>0.1</v>
      </c>
      <c r="H41" s="31"/>
    </row>
    <row r="42" spans="1:8" ht="17.25" customHeight="1">
      <c r="A42" s="56"/>
      <c r="B42" s="57"/>
      <c r="C42" s="56"/>
      <c r="D42" s="14" t="s">
        <v>54</v>
      </c>
      <c r="E42" s="2">
        <v>0.3</v>
      </c>
      <c r="F42" s="17">
        <v>1</v>
      </c>
      <c r="G42" s="9">
        <f t="shared" si="1"/>
        <v>0.3</v>
      </c>
      <c r="H42" s="31"/>
    </row>
    <row r="43" spans="1:8" ht="17.25" customHeight="1">
      <c r="A43" s="56"/>
      <c r="B43" s="57"/>
      <c r="C43" s="56"/>
      <c r="D43" s="14" t="s">
        <v>55</v>
      </c>
      <c r="E43" s="2">
        <v>0.1</v>
      </c>
      <c r="F43" s="17">
        <v>1</v>
      </c>
      <c r="G43" s="9">
        <f t="shared" si="1"/>
        <v>0.1</v>
      </c>
      <c r="H43" s="31"/>
    </row>
    <row r="44" spans="1:8" ht="33.75" customHeight="1">
      <c r="A44" s="56"/>
      <c r="B44" s="57"/>
      <c r="C44" s="56"/>
      <c r="D44" s="12" t="s">
        <v>56</v>
      </c>
      <c r="E44" s="2">
        <v>0.3</v>
      </c>
      <c r="F44" s="17">
        <v>1</v>
      </c>
      <c r="G44" s="9">
        <f t="shared" si="1"/>
        <v>0.3</v>
      </c>
      <c r="H44" s="31"/>
    </row>
    <row r="45" spans="1:8" ht="16.5" customHeight="1">
      <c r="A45" s="56"/>
      <c r="B45" s="57"/>
      <c r="C45" s="56"/>
      <c r="D45" s="14" t="s">
        <v>57</v>
      </c>
      <c r="E45" s="2">
        <v>0.05</v>
      </c>
      <c r="F45" s="17">
        <v>1</v>
      </c>
      <c r="G45" s="9">
        <f t="shared" si="1"/>
        <v>0.05</v>
      </c>
      <c r="H45" s="31"/>
    </row>
    <row r="46" spans="1:8" ht="18.75" customHeight="1">
      <c r="A46" s="56"/>
      <c r="B46" s="57"/>
      <c r="C46" s="56"/>
      <c r="D46" s="14" t="s">
        <v>58</v>
      </c>
      <c r="E46" s="2">
        <v>0.05</v>
      </c>
      <c r="F46" s="17">
        <v>1</v>
      </c>
      <c r="G46" s="9">
        <f t="shared" si="1"/>
        <v>0.05</v>
      </c>
      <c r="H46" s="32"/>
    </row>
    <row r="47" spans="1:8" ht="15">
      <c r="A47" s="43" t="s">
        <v>13</v>
      </c>
      <c r="B47" s="40" t="s">
        <v>80</v>
      </c>
      <c r="C47" s="53">
        <v>0.18</v>
      </c>
      <c r="D47" s="14" t="s">
        <v>59</v>
      </c>
      <c r="E47" s="1">
        <v>0.4</v>
      </c>
      <c r="F47" s="17">
        <v>1</v>
      </c>
      <c r="G47" s="9">
        <f t="shared" si="1"/>
        <v>0.4</v>
      </c>
      <c r="H47" s="34">
        <f>(G47+G48+G49+G50+G51)/5.7</f>
        <v>0.17543859649122803</v>
      </c>
    </row>
    <row r="48" spans="1:8" ht="15">
      <c r="A48" s="44"/>
      <c r="B48" s="41"/>
      <c r="C48" s="54"/>
      <c r="D48" s="14" t="s">
        <v>60</v>
      </c>
      <c r="E48" s="1">
        <v>0.3</v>
      </c>
      <c r="F48" s="17">
        <v>1</v>
      </c>
      <c r="G48" s="9">
        <f t="shared" si="1"/>
        <v>0.3</v>
      </c>
      <c r="H48" s="35"/>
    </row>
    <row r="49" spans="1:8" ht="15">
      <c r="A49" s="44"/>
      <c r="B49" s="41"/>
      <c r="C49" s="54"/>
      <c r="D49" s="14" t="s">
        <v>93</v>
      </c>
      <c r="E49" s="1">
        <v>0.1</v>
      </c>
      <c r="F49" s="17">
        <v>1</v>
      </c>
      <c r="G49" s="9">
        <f t="shared" si="1"/>
        <v>0.1</v>
      </c>
      <c r="H49" s="35"/>
    </row>
    <row r="50" spans="1:8" ht="30">
      <c r="A50" s="44"/>
      <c r="B50" s="41"/>
      <c r="C50" s="54"/>
      <c r="D50" s="12" t="s">
        <v>94</v>
      </c>
      <c r="E50" s="1">
        <v>0.1</v>
      </c>
      <c r="F50" s="17">
        <v>1</v>
      </c>
      <c r="G50" s="9">
        <f t="shared" si="1"/>
        <v>0.1</v>
      </c>
      <c r="H50" s="35"/>
    </row>
    <row r="51" spans="1:8" ht="26.25" customHeight="1">
      <c r="A51" s="45"/>
      <c r="B51" s="42"/>
      <c r="C51" s="55"/>
      <c r="D51" s="14" t="s">
        <v>95</v>
      </c>
      <c r="E51" s="1">
        <v>0.1</v>
      </c>
      <c r="F51" s="17">
        <v>1</v>
      </c>
      <c r="G51" s="9">
        <f t="shared" si="1"/>
        <v>0.1</v>
      </c>
      <c r="H51" s="36"/>
    </row>
    <row r="52" spans="1:8" ht="15">
      <c r="A52" s="43" t="s">
        <v>14</v>
      </c>
      <c r="B52" s="40" t="s">
        <v>81</v>
      </c>
      <c r="C52" s="43">
        <v>0.08</v>
      </c>
      <c r="D52" s="14" t="s">
        <v>61</v>
      </c>
      <c r="E52" s="1">
        <v>0.2</v>
      </c>
      <c r="F52" s="17">
        <v>1</v>
      </c>
      <c r="G52" s="9">
        <f t="shared" si="1"/>
        <v>0.2</v>
      </c>
      <c r="H52" s="37">
        <f>(G52+G53)/12.5</f>
        <v>0.08</v>
      </c>
    </row>
    <row r="53" spans="1:8" ht="81.75" customHeight="1">
      <c r="A53" s="45"/>
      <c r="B53" s="42"/>
      <c r="C53" s="45"/>
      <c r="D53" s="12" t="s">
        <v>96</v>
      </c>
      <c r="E53" s="1">
        <v>0.8</v>
      </c>
      <c r="F53" s="17">
        <v>1</v>
      </c>
      <c r="G53" s="9">
        <f t="shared" si="1"/>
        <v>0.8</v>
      </c>
      <c r="H53" s="38"/>
    </row>
    <row r="54" spans="1:8" ht="15">
      <c r="A54" s="43" t="s">
        <v>15</v>
      </c>
      <c r="B54" s="40" t="s">
        <v>82</v>
      </c>
      <c r="C54" s="43">
        <v>0.04</v>
      </c>
      <c r="D54" s="14" t="s">
        <v>62</v>
      </c>
      <c r="E54" s="1">
        <v>0.2</v>
      </c>
      <c r="F54" s="17">
        <v>1</v>
      </c>
      <c r="G54" s="9">
        <f t="shared" si="1"/>
        <v>0.2</v>
      </c>
      <c r="H54" s="37">
        <f>(G54+G55+G56+G57)/25</f>
        <v>0.04</v>
      </c>
    </row>
    <row r="55" spans="1:8" ht="15">
      <c r="A55" s="44"/>
      <c r="B55" s="41"/>
      <c r="C55" s="44"/>
      <c r="D55" s="14" t="s">
        <v>63</v>
      </c>
      <c r="E55" s="1">
        <v>0.2</v>
      </c>
      <c r="F55" s="17">
        <v>1</v>
      </c>
      <c r="G55" s="9">
        <f t="shared" si="1"/>
        <v>0.2</v>
      </c>
      <c r="H55" s="39"/>
    </row>
    <row r="56" spans="1:8" ht="15">
      <c r="A56" s="44"/>
      <c r="B56" s="41"/>
      <c r="C56" s="44"/>
      <c r="D56" s="14" t="s">
        <v>64</v>
      </c>
      <c r="E56" s="1">
        <v>0.5</v>
      </c>
      <c r="F56" s="17">
        <v>1</v>
      </c>
      <c r="G56" s="9">
        <f t="shared" si="1"/>
        <v>0.5</v>
      </c>
      <c r="H56" s="39"/>
    </row>
    <row r="57" spans="1:8" ht="39" customHeight="1">
      <c r="A57" s="45"/>
      <c r="B57" s="42"/>
      <c r="C57" s="45"/>
      <c r="D57" s="14" t="s">
        <v>65</v>
      </c>
      <c r="E57" s="1">
        <v>0.1</v>
      </c>
      <c r="F57" s="17">
        <v>1</v>
      </c>
      <c r="G57" s="9">
        <f t="shared" si="1"/>
        <v>0.1</v>
      </c>
      <c r="H57" s="38"/>
    </row>
    <row r="58" spans="1:8" ht="33" customHeight="1">
      <c r="A58" s="43" t="s">
        <v>16</v>
      </c>
      <c r="B58" s="40" t="s">
        <v>98</v>
      </c>
      <c r="C58" s="43">
        <v>0.07</v>
      </c>
      <c r="D58" s="12" t="s">
        <v>66</v>
      </c>
      <c r="E58" s="1">
        <v>0.7</v>
      </c>
      <c r="F58" s="17">
        <v>1</v>
      </c>
      <c r="G58" s="9">
        <f t="shared" si="1"/>
        <v>0.7</v>
      </c>
      <c r="H58" s="34">
        <f>(G58+G59+G60)/14</f>
        <v>0.07142857142857142</v>
      </c>
    </row>
    <row r="59" spans="1:8" ht="30">
      <c r="A59" s="44"/>
      <c r="B59" s="41"/>
      <c r="C59" s="44"/>
      <c r="D59" s="12" t="s">
        <v>67</v>
      </c>
      <c r="E59" s="1">
        <v>0.1</v>
      </c>
      <c r="F59" s="17">
        <v>1</v>
      </c>
      <c r="G59" s="9">
        <f t="shared" si="1"/>
        <v>0.1</v>
      </c>
      <c r="H59" s="35"/>
    </row>
    <row r="60" spans="1:8" ht="30">
      <c r="A60" s="45"/>
      <c r="B60" s="42"/>
      <c r="C60" s="45"/>
      <c r="D60" s="12" t="s">
        <v>68</v>
      </c>
      <c r="E60" s="1">
        <v>0.2</v>
      </c>
      <c r="F60" s="17">
        <v>1</v>
      </c>
      <c r="G60" s="9">
        <f t="shared" si="1"/>
        <v>0.2</v>
      </c>
      <c r="H60" s="36"/>
    </row>
    <row r="61" spans="1:8" ht="15">
      <c r="A61" s="43" t="s">
        <v>17</v>
      </c>
      <c r="B61" s="40" t="s">
        <v>83</v>
      </c>
      <c r="C61" s="43">
        <v>0.03</v>
      </c>
      <c r="D61" s="14" t="s">
        <v>69</v>
      </c>
      <c r="E61" s="1">
        <v>0.4</v>
      </c>
      <c r="F61" s="17">
        <v>1</v>
      </c>
      <c r="G61" s="9">
        <f t="shared" si="1"/>
        <v>0.4</v>
      </c>
      <c r="H61" s="34">
        <f>(G61+G62)/33</f>
        <v>0.030303030303030304</v>
      </c>
    </row>
    <row r="62" spans="1:8" ht="64.5" customHeight="1">
      <c r="A62" s="45"/>
      <c r="B62" s="42"/>
      <c r="C62" s="45"/>
      <c r="D62" s="12" t="s">
        <v>97</v>
      </c>
      <c r="E62" s="1">
        <v>0.6</v>
      </c>
      <c r="F62" s="17">
        <v>1</v>
      </c>
      <c r="G62" s="9">
        <f t="shared" si="1"/>
        <v>0.6</v>
      </c>
      <c r="H62" s="36"/>
    </row>
    <row r="63" spans="1:8" ht="15">
      <c r="A63" s="43" t="s">
        <v>18</v>
      </c>
      <c r="B63" s="40" t="s">
        <v>84</v>
      </c>
      <c r="C63" s="43">
        <v>0.04</v>
      </c>
      <c r="D63" s="14" t="s">
        <v>70</v>
      </c>
      <c r="E63" s="1">
        <v>0.2</v>
      </c>
      <c r="F63" s="17">
        <v>1</v>
      </c>
      <c r="G63" s="9">
        <f t="shared" si="1"/>
        <v>0.2</v>
      </c>
      <c r="H63" s="34">
        <f>(G63+G64+G65+G66+G67)/25</f>
        <v>0.04</v>
      </c>
    </row>
    <row r="64" spans="1:8" ht="15">
      <c r="A64" s="44"/>
      <c r="B64" s="46"/>
      <c r="C64" s="44"/>
      <c r="D64" s="14" t="s">
        <v>71</v>
      </c>
      <c r="E64" s="1">
        <v>0.2</v>
      </c>
      <c r="F64" s="17">
        <v>1</v>
      </c>
      <c r="G64" s="9">
        <f t="shared" si="1"/>
        <v>0.2</v>
      </c>
      <c r="H64" s="35"/>
    </row>
    <row r="65" spans="1:8" ht="45.75" customHeight="1">
      <c r="A65" s="44"/>
      <c r="B65" s="46"/>
      <c r="C65" s="44"/>
      <c r="D65" s="14" t="s">
        <v>72</v>
      </c>
      <c r="E65" s="18">
        <v>0.025</v>
      </c>
      <c r="F65" s="17">
        <v>1</v>
      </c>
      <c r="G65" s="9">
        <f t="shared" si="1"/>
        <v>0.025</v>
      </c>
      <c r="H65" s="35"/>
    </row>
    <row r="66" spans="1:8" ht="15">
      <c r="A66" s="44"/>
      <c r="B66" s="46"/>
      <c r="C66" s="44"/>
      <c r="D66" s="14" t="s">
        <v>73</v>
      </c>
      <c r="E66" s="18">
        <v>0.075</v>
      </c>
      <c r="F66" s="17">
        <v>1</v>
      </c>
      <c r="G66" s="9">
        <f t="shared" si="1"/>
        <v>0.075</v>
      </c>
      <c r="H66" s="35"/>
    </row>
    <row r="67" spans="1:8" ht="15">
      <c r="A67" s="45"/>
      <c r="B67" s="47"/>
      <c r="C67" s="45"/>
      <c r="D67" s="14" t="s">
        <v>74</v>
      </c>
      <c r="E67" s="1">
        <v>0.5</v>
      </c>
      <c r="F67" s="17">
        <v>1</v>
      </c>
      <c r="G67" s="9">
        <f t="shared" si="1"/>
        <v>0.5</v>
      </c>
      <c r="H67" s="36"/>
    </row>
    <row r="68" spans="1:8" ht="15.75">
      <c r="A68" s="11"/>
      <c r="B68" s="20"/>
      <c r="C68" s="10"/>
      <c r="D68" s="10"/>
      <c r="E68" s="10"/>
      <c r="F68" s="10"/>
      <c r="G68" s="10"/>
      <c r="H68" s="10"/>
    </row>
    <row r="69" spans="1:8" ht="15.75">
      <c r="A69" s="11"/>
      <c r="B69" s="20"/>
      <c r="C69" s="12"/>
      <c r="D69" s="12" t="s">
        <v>85</v>
      </c>
      <c r="E69" s="10"/>
      <c r="F69" s="10"/>
      <c r="G69" s="10"/>
      <c r="H69" s="19">
        <f>SUM(H3:H67)</f>
        <v>0.9953723881897256</v>
      </c>
    </row>
    <row r="70" spans="1:8" ht="15.75">
      <c r="A70" s="11"/>
      <c r="B70" s="20"/>
      <c r="C70" s="10"/>
      <c r="D70" s="10"/>
      <c r="E70" s="10"/>
      <c r="F70" s="10"/>
      <c r="G70" s="10"/>
      <c r="H70" s="10"/>
    </row>
    <row r="71" spans="2:6" ht="15.75">
      <c r="B71" s="21"/>
      <c r="C71" s="22"/>
      <c r="D71" s="27" t="s">
        <v>99</v>
      </c>
      <c r="E71" s="27"/>
      <c r="F71" s="27"/>
    </row>
    <row r="72" spans="2:6" ht="15.75">
      <c r="B72" s="21"/>
      <c r="C72" s="22"/>
      <c r="D72" s="27" t="s">
        <v>100</v>
      </c>
      <c r="E72" s="27"/>
      <c r="F72" s="27"/>
    </row>
    <row r="73" spans="2:6" ht="15.75">
      <c r="B73" s="21"/>
      <c r="C73" s="22"/>
      <c r="D73" s="27" t="s">
        <v>101</v>
      </c>
      <c r="E73" s="27"/>
      <c r="F73" s="27"/>
    </row>
    <row r="74" spans="3:6" ht="15.75">
      <c r="C74" s="22"/>
      <c r="D74" s="27" t="s">
        <v>102</v>
      </c>
      <c r="E74" s="27"/>
      <c r="F74" s="27"/>
    </row>
    <row r="75" spans="3:6" ht="15.75">
      <c r="C75" s="22"/>
      <c r="D75" s="27" t="s">
        <v>103</v>
      </c>
      <c r="E75" s="27"/>
      <c r="F75" s="27"/>
    </row>
    <row r="76" spans="3:6" ht="15.75">
      <c r="C76" s="22"/>
      <c r="D76" s="27" t="s">
        <v>104</v>
      </c>
      <c r="E76" s="27"/>
      <c r="F76" s="27"/>
    </row>
    <row r="77" spans="3:6" ht="15.75">
      <c r="C77" s="22"/>
      <c r="D77" s="26" t="s">
        <v>105</v>
      </c>
      <c r="E77" s="26"/>
      <c r="F77" s="26"/>
    </row>
    <row r="78" spans="3:6" ht="15.75">
      <c r="C78" s="22"/>
      <c r="D78" s="26" t="s">
        <v>106</v>
      </c>
      <c r="E78" s="26"/>
      <c r="F78" s="26"/>
    </row>
    <row r="79" spans="3:6" ht="15.75">
      <c r="C79" s="22"/>
      <c r="D79" s="27" t="s">
        <v>107</v>
      </c>
      <c r="E79" s="27"/>
      <c r="F79" s="27"/>
    </row>
    <row r="80" spans="3:6" ht="15.75">
      <c r="C80" s="22"/>
      <c r="D80" s="26" t="s">
        <v>108</v>
      </c>
      <c r="E80" s="26"/>
      <c r="F80" s="26"/>
    </row>
    <row r="81" spans="3:6" ht="15.75">
      <c r="C81" s="22"/>
      <c r="D81" s="26" t="s">
        <v>109</v>
      </c>
      <c r="E81" s="26"/>
      <c r="F81" s="26"/>
    </row>
    <row r="82" spans="3:6" ht="15.75">
      <c r="C82" s="22"/>
      <c r="D82" s="26"/>
      <c r="E82" s="26"/>
      <c r="F82" s="26"/>
    </row>
    <row r="83" spans="3:6" ht="15">
      <c r="C83" s="22"/>
      <c r="D83" s="23"/>
      <c r="E83" s="23"/>
      <c r="F83" s="24"/>
    </row>
    <row r="84" spans="3:6" ht="15">
      <c r="C84" s="22"/>
      <c r="D84" s="22"/>
      <c r="E84" s="22"/>
      <c r="F84" s="22"/>
    </row>
    <row r="85" spans="3:6" ht="15.75">
      <c r="C85" s="22"/>
      <c r="D85" s="25" t="s">
        <v>110</v>
      </c>
      <c r="E85" s="22"/>
      <c r="F85" s="22"/>
    </row>
    <row r="86" spans="3:6" ht="15.75">
      <c r="C86" s="22"/>
      <c r="D86" s="25"/>
      <c r="E86" s="22"/>
      <c r="F86" s="22"/>
    </row>
    <row r="87" spans="3:6" ht="15.75">
      <c r="C87" s="22"/>
      <c r="D87" s="25" t="s">
        <v>111</v>
      </c>
      <c r="E87" s="22"/>
      <c r="F87" s="22"/>
    </row>
    <row r="88" spans="3:6" ht="15.75">
      <c r="C88" s="22"/>
      <c r="D88" s="25" t="s">
        <v>112</v>
      </c>
      <c r="E88" s="22"/>
      <c r="F88" s="22"/>
    </row>
    <row r="89" spans="3:6" ht="15.75">
      <c r="C89" s="22"/>
      <c r="D89" s="25"/>
      <c r="E89" s="22"/>
      <c r="F89" s="22"/>
    </row>
    <row r="90" spans="3:6" ht="31.5">
      <c r="C90" s="22"/>
      <c r="D90" s="25" t="s">
        <v>113</v>
      </c>
      <c r="E90" s="22"/>
      <c r="F90" s="22"/>
    </row>
    <row r="91" spans="3:6" ht="15.75">
      <c r="C91" s="22"/>
      <c r="D91" s="25" t="s">
        <v>114</v>
      </c>
      <c r="E91" s="22"/>
      <c r="F91" s="22"/>
    </row>
  </sheetData>
  <sheetProtection/>
  <mergeCells count="65">
    <mergeCell ref="B24:B39"/>
    <mergeCell ref="A24:A39"/>
    <mergeCell ref="C24:C39"/>
    <mergeCell ref="B17:B18"/>
    <mergeCell ref="A17:A18"/>
    <mergeCell ref="C17:C18"/>
    <mergeCell ref="A19:A23"/>
    <mergeCell ref="B19:B23"/>
    <mergeCell ref="C19:C23"/>
    <mergeCell ref="B6:B11"/>
    <mergeCell ref="A6:A11"/>
    <mergeCell ref="C6:C11"/>
    <mergeCell ref="B12:B16"/>
    <mergeCell ref="A12:A16"/>
    <mergeCell ref="C12:C16"/>
    <mergeCell ref="A1:H1"/>
    <mergeCell ref="B3:B5"/>
    <mergeCell ref="C3:C5"/>
    <mergeCell ref="A3:A5"/>
    <mergeCell ref="C47:C51"/>
    <mergeCell ref="A40:A46"/>
    <mergeCell ref="B40:B46"/>
    <mergeCell ref="C40:C46"/>
    <mergeCell ref="B47:B51"/>
    <mergeCell ref="A47:A51"/>
    <mergeCell ref="A63:A67"/>
    <mergeCell ref="B63:B67"/>
    <mergeCell ref="C63:C67"/>
    <mergeCell ref="A58:A60"/>
    <mergeCell ref="B58:B60"/>
    <mergeCell ref="C58:C60"/>
    <mergeCell ref="A61:A62"/>
    <mergeCell ref="B61:B62"/>
    <mergeCell ref="C61:C62"/>
    <mergeCell ref="B54:B57"/>
    <mergeCell ref="A54:A57"/>
    <mergeCell ref="C54:C57"/>
    <mergeCell ref="H3:H5"/>
    <mergeCell ref="H6:H11"/>
    <mergeCell ref="H12:H16"/>
    <mergeCell ref="H17:H18"/>
    <mergeCell ref="A52:A53"/>
    <mergeCell ref="B52:B53"/>
    <mergeCell ref="C52:C53"/>
    <mergeCell ref="H19:H23"/>
    <mergeCell ref="H24:H39"/>
    <mergeCell ref="H40:H46"/>
    <mergeCell ref="H47:H51"/>
    <mergeCell ref="H63:H67"/>
    <mergeCell ref="H52:H53"/>
    <mergeCell ref="H54:H57"/>
    <mergeCell ref="H58:H60"/>
    <mergeCell ref="H61:H62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</mergeCells>
  <printOptions/>
  <pageMargins left="1.6929133858267718" right="0.31496062992125984" top="0.35433070866141736" bottom="0.35433070866141736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НМПЦ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Бут-Гусаим</dc:creator>
  <cp:keywords/>
  <dc:description/>
  <cp:lastModifiedBy>Калиниченко</cp:lastModifiedBy>
  <cp:lastPrinted>2012-01-03T16:26:20Z</cp:lastPrinted>
  <dcterms:created xsi:type="dcterms:W3CDTF">2012-01-03T13:23:35Z</dcterms:created>
  <dcterms:modified xsi:type="dcterms:W3CDTF">2013-03-25T08:10:06Z</dcterms:modified>
  <cp:category/>
  <cp:version/>
  <cp:contentType/>
  <cp:contentStatus/>
</cp:coreProperties>
</file>